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E13" i="2"/>
  <c r="O29" i="2"/>
  <c r="O13" i="2"/>
  <c r="N19" i="2"/>
  <c r="N29" i="2"/>
  <c r="M29" i="2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E19" i="2"/>
  <c r="G19" i="2"/>
  <c r="H19" i="2"/>
  <c r="J19" i="2"/>
  <c r="L19" i="2"/>
  <c r="M19" i="2"/>
  <c r="O19" i="2"/>
  <c r="G13" i="2"/>
  <c r="H13" i="2"/>
  <c r="L13" i="2"/>
  <c r="M13" i="2"/>
  <c r="N13" i="2"/>
  <c r="D29" i="2"/>
  <c r="D19" i="2"/>
  <c r="D13" i="2"/>
  <c r="B51" i="2"/>
  <c r="B39" i="2"/>
  <c r="M56" i="2" l="1"/>
  <c r="P13" i="2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<sst xmlns="http://schemas.openxmlformats.org/spreadsheetml/2006/main" count="1097" uniqueCount="75">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</sst>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top" wrapText="1"/>
    </xf>
    <xf numFmtId="164" fontId="0" fillId="0" borderId="0" xfId="1" applyFont="1"/>
    <xf numFmtId="0" fontId="5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164" fontId="1" fillId="5" borderId="0" xfId="1" applyFont="1" applyFill="1" applyAlignment="1">
      <alignment vertical="center" wrapText="1"/>
    </xf>
    <xf numFmtId="164" fontId="1" fillId="5" borderId="0" xfId="0" applyNumberFormat="1" applyFont="1" applyFill="1" applyAlignment="1">
      <alignment vertical="center" wrapText="1"/>
    </xf>
    <xf numFmtId="164" fontId="1" fillId="5" borderId="0" xfId="0" applyNumberFormat="1" applyFont="1" applyFill="1"/>
    <xf numFmtId="0" fontId="1" fillId="0" borderId="0" xfId="0" applyFont="1"/>
    <xf numFmtId="164" fontId="1" fillId="5" borderId="0" xfId="1" applyFont="1" applyFill="1"/>
    <xf numFmtId="164" fontId="1" fillId="4" borderId="0" xfId="1" applyFont="1" applyFill="1"/>
    <xf numFmtId="164" fontId="1" fillId="0" borderId="0" xfId="1" applyFont="1" applyFill="1"/>
    <xf numFmtId="164" fontId="0" fillId="0" borderId="0" xfId="1" applyFont="1" applyFill="1"/>
    <xf numFmtId="164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628651</xdr:colOff>
      <xdr:row>2</xdr:row>
      <xdr:rowOff>66676</xdr:rowOff>
    </xdr:from>
    <xdr:to>
      <xdr:col>7</xdr:col>
      <xdr:colOff>428626</xdr:colOff>
      <xdr:row>6</xdr:row>
      <xdr:rowOff>48156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6" y="447676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="90" zoomScaleNormal="90" workbookViewId="0">
      <pane xSplit="1" topLeftCell="B1" activePane="topRight" state="frozen"/>
      <selection pane="topRight" activeCell="A12" sqref="A12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3.1406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9140000</v>
      </c>
      <c r="C13" s="17">
        <f>+C14+C15+C16+C17+C18</f>
        <v>9140000</v>
      </c>
      <c r="D13" s="21">
        <f>SUM(D14:D18)</f>
        <v>549073.74</v>
      </c>
      <c r="E13" s="21">
        <f>SUM(E14:E18)</f>
        <v>549148.05000000005</v>
      </c>
      <c r="F13" s="21">
        <f>SUM(F14:F18)</f>
        <v>618382.05000000005</v>
      </c>
      <c r="G13" s="21">
        <f t="shared" ref="G13:N13" si="0">SUM(G14:G18)</f>
        <v>0</v>
      </c>
      <c r="H13" s="21">
        <f t="shared" si="0"/>
        <v>0</v>
      </c>
      <c r="I13" s="21">
        <f>SUM(I14:I18)</f>
        <v>0</v>
      </c>
      <c r="J13" s="21">
        <f>SUM(J14:J18)</f>
        <v>0</v>
      </c>
      <c r="K13" s="21">
        <f>SUM(K14:K18)</f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>SUM(O14:O18)</f>
        <v>0</v>
      </c>
      <c r="P13" s="21">
        <f>SUM(D13:O13)</f>
        <v>1716603.84</v>
      </c>
    </row>
    <row r="14" spans="1:16384" x14ac:dyDescent="0.25">
      <c r="A14" s="2" t="s">
        <v>3</v>
      </c>
      <c r="B14" s="10">
        <v>6966717</v>
      </c>
      <c r="C14" s="10">
        <v>6966717</v>
      </c>
      <c r="D14" s="12">
        <v>476500</v>
      </c>
      <c r="E14" s="12">
        <v>476500</v>
      </c>
      <c r="F14" s="12">
        <v>536500</v>
      </c>
      <c r="G14" s="12"/>
      <c r="H14" s="12"/>
      <c r="I14" s="12"/>
      <c r="J14" s="12"/>
      <c r="K14" s="12"/>
      <c r="L14" s="12"/>
      <c r="M14" s="12"/>
      <c r="N14" s="12"/>
      <c r="O14" s="12"/>
      <c r="P14" s="30">
        <f>SUM(D14:O14)</f>
        <v>1489500</v>
      </c>
    </row>
    <row r="15" spans="1:16384" x14ac:dyDescent="0.25">
      <c r="A15" s="2" t="s">
        <v>4</v>
      </c>
      <c r="B15" s="10">
        <v>640000</v>
      </c>
      <c r="C15" s="10">
        <v>640000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>
        <v>100000</v>
      </c>
      <c r="C16" s="10">
        <v>100000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400000</v>
      </c>
      <c r="C17" s="10">
        <v>400000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1033283</v>
      </c>
      <c r="C18" s="9">
        <v>1033283</v>
      </c>
      <c r="D18" s="12">
        <v>72573.740000000005</v>
      </c>
      <c r="E18" s="12">
        <v>72648.05</v>
      </c>
      <c r="F18" s="12">
        <v>81882.05</v>
      </c>
      <c r="G18" s="12"/>
      <c r="H18" s="12"/>
      <c r="I18" s="12"/>
      <c r="J18" s="12"/>
      <c r="K18" s="12"/>
      <c r="L18" s="12"/>
      <c r="M18" s="12"/>
      <c r="N18" s="12"/>
      <c r="O18" s="12"/>
      <c r="P18" s="30">
        <f t="shared" si="1"/>
        <v>227103.84000000003</v>
      </c>
    </row>
    <row r="19" spans="1:16" s="20" customFormat="1" x14ac:dyDescent="0.25">
      <c r="A19" s="16" t="s">
        <v>7</v>
      </c>
      <c r="B19" s="18">
        <f>+B20+B21+B22+B23+B24+B25+B26+B27+B28</f>
        <v>2532442</v>
      </c>
      <c r="C19" s="18">
        <f>+C20+C21+C22+C23+C24+C25+C26+C27+C28</f>
        <v>2532442</v>
      </c>
      <c r="D19" s="21">
        <f>SUM(D20:D24)</f>
        <v>0</v>
      </c>
      <c r="E19" s="21">
        <f t="shared" ref="E19:O19" si="2">SUM(E20:E24)</f>
        <v>40108.019999999997</v>
      </c>
      <c r="F19" s="21">
        <f>SUM(F20:F28)</f>
        <v>102576.85</v>
      </c>
      <c r="G19" s="21">
        <f t="shared" si="2"/>
        <v>0</v>
      </c>
      <c r="H19" s="21">
        <f t="shared" si="2"/>
        <v>0</v>
      </c>
      <c r="I19" s="21">
        <f>SUM(I20:I28)</f>
        <v>0</v>
      </c>
      <c r="J19" s="21">
        <f t="shared" si="2"/>
        <v>0</v>
      </c>
      <c r="K19" s="21">
        <f>SUM(K20:K28)</f>
        <v>0</v>
      </c>
      <c r="L19" s="21">
        <f t="shared" si="2"/>
        <v>0</v>
      </c>
      <c r="M19" s="21">
        <f t="shared" si="2"/>
        <v>0</v>
      </c>
      <c r="N19" s="21">
        <f>SUM(N20:N28)</f>
        <v>0</v>
      </c>
      <c r="O19" s="21">
        <f t="shared" si="2"/>
        <v>0</v>
      </c>
      <c r="P19" s="21">
        <f>SUM(D19:O19)</f>
        <v>142684.87</v>
      </c>
    </row>
    <row r="20" spans="1:16" x14ac:dyDescent="0.25">
      <c r="A20" s="2" t="s">
        <v>8</v>
      </c>
      <c r="B20" s="10">
        <v>1350000</v>
      </c>
      <c r="C20" s="10">
        <v>1350000</v>
      </c>
      <c r="D20" s="12"/>
      <c r="E20" s="12">
        <v>40108.019999999997</v>
      </c>
      <c r="F20" s="12">
        <v>102576.85</v>
      </c>
      <c r="G20" s="12"/>
      <c r="H20" s="12"/>
      <c r="I20" s="12"/>
      <c r="J20" s="12"/>
      <c r="K20" s="12"/>
      <c r="L20" s="12"/>
      <c r="M20" s="12"/>
      <c r="N20" s="12"/>
      <c r="O20" s="24"/>
      <c r="P20" s="23">
        <f>SUM(D20:O20)</f>
        <v>142684.87</v>
      </c>
    </row>
    <row r="21" spans="1:16" x14ac:dyDescent="0.25">
      <c r="A21" s="2" t="s">
        <v>9</v>
      </c>
      <c r="B21" s="10">
        <v>200000</v>
      </c>
      <c r="C21" s="10">
        <v>200000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4"/>
      <c r="P21" s="23">
        <f>SUM(D21:O21)</f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24"/>
      <c r="P22" s="23">
        <f t="shared" ref="P22:P50" si="3">SUM(D22:O22)</f>
        <v>0</v>
      </c>
    </row>
    <row r="23" spans="1:16" ht="18" customHeight="1" x14ac:dyDescent="0.25">
      <c r="A23" s="2" t="s">
        <v>11</v>
      </c>
      <c r="B23" s="10"/>
      <c r="C23" s="1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/>
      <c r="C25" s="1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200000</v>
      </c>
      <c r="C26" s="11">
        <v>200000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382442</v>
      </c>
      <c r="C27" s="10">
        <v>382442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/>
      <c r="P27" s="23">
        <f t="shared" si="3"/>
        <v>0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1400000</v>
      </c>
      <c r="C29" s="18">
        <f>+C30+C31+C32+C33+C34+C35+C36+C37+C38</f>
        <v>1400000</v>
      </c>
      <c r="D29" s="21">
        <f>SUM(D30:D34)</f>
        <v>0</v>
      </c>
      <c r="E29" s="21">
        <f t="shared" ref="E29:L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0</v>
      </c>
      <c r="I29" s="21">
        <f>SUM(I30:I38)</f>
        <v>0</v>
      </c>
      <c r="J29" s="21">
        <f>SUM(J30:J38)</f>
        <v>0</v>
      </c>
      <c r="K29" s="21">
        <f>SUM(K30:K38)</f>
        <v>0</v>
      </c>
      <c r="L29" s="21">
        <f t="shared" si="4"/>
        <v>0</v>
      </c>
      <c r="M29" s="21">
        <f>SUM(M30:M38)</f>
        <v>0</v>
      </c>
      <c r="N29" s="21">
        <f>SUM(N30:N38)</f>
        <v>0</v>
      </c>
      <c r="O29" s="21">
        <f>SUM(O30:O38)</f>
        <v>0</v>
      </c>
      <c r="P29" s="21">
        <f>SUM(D29:O29)</f>
        <v>0</v>
      </c>
    </row>
    <row r="30" spans="1:16" x14ac:dyDescent="0.25">
      <c r="A30" s="2" t="s">
        <v>17</v>
      </c>
      <c r="B30" s="10">
        <v>100000</v>
      </c>
      <c r="C30" s="10">
        <v>100000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4"/>
      <c r="P30" s="23">
        <f t="shared" si="3"/>
        <v>0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>
        <v>100000</v>
      </c>
      <c r="C32" s="10">
        <v>100000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4"/>
      <c r="P32" s="23">
        <f t="shared" si="3"/>
        <v>0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>
        <v>100000</v>
      </c>
      <c r="C34" s="9">
        <v>100000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24"/>
      <c r="P34" s="23">
        <f t="shared" si="3"/>
        <v>0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900000</v>
      </c>
      <c r="C36" s="10">
        <v>900000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24"/>
      <c r="P36" s="23">
        <f t="shared" si="3"/>
        <v>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200000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24"/>
      <c r="P38" s="23">
        <f t="shared" si="3"/>
        <v>0</v>
      </c>
    </row>
    <row r="39" spans="1:16" s="20" customFormat="1" x14ac:dyDescent="0.25">
      <c r="A39" s="16" t="s">
        <v>25</v>
      </c>
      <c r="B39" s="18">
        <f>SUM(B40:B40)</f>
        <v>6600000</v>
      </c>
      <c r="C39" s="19">
        <f>SUM(C40:C40)</f>
        <v>6600000</v>
      </c>
      <c r="D39" s="21">
        <f>SUM(D40:D44)</f>
        <v>550000</v>
      </c>
      <c r="E39" s="21">
        <f t="shared" ref="E39:O39" si="5">SUM(E40:E44)</f>
        <v>550000</v>
      </c>
      <c r="F39" s="21">
        <f>SUM(F40)</f>
        <v>550000</v>
      </c>
      <c r="G39" s="21">
        <f t="shared" si="5"/>
        <v>0</v>
      </c>
      <c r="H39" s="21">
        <f t="shared" si="5"/>
        <v>0</v>
      </c>
      <c r="I39" s="21">
        <f>SUM(I40:I40)</f>
        <v>0</v>
      </c>
      <c r="J39" s="21">
        <f t="shared" si="5"/>
        <v>0</v>
      </c>
      <c r="K39" s="21">
        <f t="shared" si="5"/>
        <v>0</v>
      </c>
      <c r="L39" s="21">
        <f t="shared" si="5"/>
        <v>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1650000</v>
      </c>
    </row>
    <row r="40" spans="1:16" x14ac:dyDescent="0.25">
      <c r="A40" s="2" t="s">
        <v>26</v>
      </c>
      <c r="B40" s="9">
        <v>6600000</v>
      </c>
      <c r="C40" s="9">
        <v>6600000</v>
      </c>
      <c r="D40" s="12">
        <v>550000</v>
      </c>
      <c r="E40" s="12">
        <v>550000</v>
      </c>
      <c r="F40" s="12">
        <v>550000</v>
      </c>
      <c r="G40" s="12"/>
      <c r="H40" s="12"/>
      <c r="I40" s="12"/>
      <c r="J40" s="12"/>
      <c r="K40" s="12"/>
      <c r="L40" s="12"/>
      <c r="M40" s="12"/>
      <c r="N40" s="12"/>
      <c r="O40" s="12"/>
      <c r="P40" s="25">
        <f t="shared" si="3"/>
        <v>1650000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19672442</v>
      </c>
      <c r="C56" s="8">
        <f>C13+C19++C29+C39</f>
        <v>19672442</v>
      </c>
      <c r="D56" s="22">
        <f>D13+D19+D29+D39+D41</f>
        <v>1099073.74</v>
      </c>
      <c r="E56" s="22">
        <f>SUM(E13+E19+E29+E39+E41+E51)</f>
        <v>1139256.07</v>
      </c>
      <c r="F56" s="22">
        <f>F13+F19+F29+F39+F41+F51</f>
        <v>1270958.8999999999</v>
      </c>
      <c r="G56" s="22">
        <f>G13+G19+G29+G39+G41+G51</f>
        <v>0</v>
      </c>
      <c r="H56" s="22">
        <f>H13+H19+H29+H39+H41+H51</f>
        <v>0</v>
      </c>
      <c r="I56" s="22">
        <f>I13+I19+I29+I39+I41+I51</f>
        <v>0</v>
      </c>
      <c r="J56" s="22">
        <f>J13+J19+J29+J39+J41+J51</f>
        <v>0</v>
      </c>
      <c r="K56" s="22">
        <f t="shared" ref="K56:O56" si="10">K13+K19+K29+K39+K41+K51</f>
        <v>0</v>
      </c>
      <c r="L56" s="22">
        <f t="shared" si="10"/>
        <v>0</v>
      </c>
      <c r="M56" s="22">
        <f>M13+M19+M29+M39+M41+M51</f>
        <v>0</v>
      </c>
      <c r="N56" s="22">
        <f t="shared" si="10"/>
        <v>0</v>
      </c>
      <c r="O56" s="22">
        <f t="shared" si="10"/>
        <v>0</v>
      </c>
      <c r="P56" s="22">
        <f>P13+P19+P29+P39+P41+P51</f>
        <v>3509288.71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2026-04-06T20:17:14Z</cp:lastPrinted>
  <dcterms:created xsi:type="dcterms:W3CDTF">2018-04-17T18:57:16Z</dcterms:created>
  <dcterms:modified xsi:type="dcterms:W3CDTF">2026-04-09T21:18:36Z</dcterms:modified>
</cp:coreProperties>
</file>