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" i="2" l="1"/>
  <c r="O13" i="2"/>
  <c r="N19" i="2"/>
  <c r="N29" i="2"/>
  <c r="M29" i="2"/>
  <c r="M56" i="2" s="1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E13" i="2"/>
  <c r="G13" i="2"/>
  <c r="H13" i="2"/>
  <c r="L13" i="2"/>
  <c r="M13" i="2"/>
  <c r="N13" i="2"/>
  <c r="D29" i="2"/>
  <c r="D19" i="2"/>
  <c r="D13" i="2"/>
  <c r="B51" i="2"/>
  <c r="B39" i="2"/>
  <c r="P13" i="2" l="1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<sst xmlns="http://schemas.openxmlformats.org/spreadsheetml/2006/main" count="1097" uniqueCount="75">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</sst>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428626</xdr:colOff>
      <xdr:row>2</xdr:row>
      <xdr:rowOff>76201</xdr:rowOff>
    </xdr:from>
    <xdr:to>
      <xdr:col>7</xdr:col>
      <xdr:colOff>333376</xdr:colOff>
      <xdr:row>6</xdr:row>
      <xdr:rowOff>57681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1" y="457201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 activeCell="A3" sqref="A3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5844875</v>
      </c>
      <c r="C13" s="17">
        <f>+C14+C15+C16+C17+C18</f>
        <v>7294875</v>
      </c>
      <c r="D13" s="21">
        <f>SUM(D14:D18)</f>
        <v>520095.01</v>
      </c>
      <c r="E13" s="21">
        <f t="shared" ref="E13:N13" si="0">SUM(E14:E18)</f>
        <v>536813.87</v>
      </c>
      <c r="F13" s="21">
        <f>SUM(F14:F18)</f>
        <v>570145.56000000006</v>
      </c>
      <c r="G13" s="21">
        <f t="shared" si="0"/>
        <v>520206.48</v>
      </c>
      <c r="H13" s="21">
        <f t="shared" si="0"/>
        <v>601019</v>
      </c>
      <c r="I13" s="21">
        <f>SUM(I14:I18)</f>
        <v>560612.74</v>
      </c>
      <c r="J13" s="21">
        <f>SUM(J14:J18)</f>
        <v>560612.74</v>
      </c>
      <c r="K13" s="21">
        <f>SUM(K14:K18)</f>
        <v>560612.74</v>
      </c>
      <c r="L13" s="21">
        <f t="shared" si="0"/>
        <v>560612.74</v>
      </c>
      <c r="M13" s="21">
        <f t="shared" si="0"/>
        <v>549073.74</v>
      </c>
      <c r="N13" s="21">
        <f t="shared" si="0"/>
        <v>1056035.45</v>
      </c>
      <c r="O13" s="21">
        <f>SUM(O14:O18)</f>
        <v>485589.48</v>
      </c>
      <c r="P13" s="21">
        <f>SUM(D13:O13)</f>
        <v>7081429.5500000007</v>
      </c>
    </row>
    <row r="14" spans="1:16384" x14ac:dyDescent="0.25">
      <c r="A14" s="2" t="s">
        <v>3</v>
      </c>
      <c r="B14" s="10">
        <v>4374875</v>
      </c>
      <c r="C14" s="10">
        <v>6324875</v>
      </c>
      <c r="D14" s="12">
        <v>451482.88</v>
      </c>
      <c r="E14" s="12">
        <v>465971.88</v>
      </c>
      <c r="F14" s="12">
        <v>497073.71</v>
      </c>
      <c r="G14" s="12">
        <v>451482.88</v>
      </c>
      <c r="H14" s="12">
        <v>521517.12</v>
      </c>
      <c r="I14" s="12">
        <v>486500</v>
      </c>
      <c r="J14" s="12">
        <v>486500</v>
      </c>
      <c r="K14" s="12">
        <v>486500</v>
      </c>
      <c r="L14" s="12">
        <v>486500</v>
      </c>
      <c r="M14" s="12">
        <v>476500</v>
      </c>
      <c r="N14" s="12">
        <v>920350.85</v>
      </c>
      <c r="O14" s="12">
        <v>421482.88</v>
      </c>
      <c r="P14" s="30">
        <f>SUM(D14:O14)</f>
        <v>6151862.2000000002</v>
      </c>
    </row>
    <row r="15" spans="1:16384" x14ac:dyDescent="0.25">
      <c r="A15" s="2" t="s">
        <v>4</v>
      </c>
      <c r="B15" s="10">
        <v>400000</v>
      </c>
      <c r="C15" s="10">
        <v>100000</v>
      </c>
      <c r="D15" s="12"/>
      <c r="E15" s="12">
        <v>0</v>
      </c>
      <c r="F15" s="12"/>
      <c r="G15" s="12"/>
      <c r="H15" s="12"/>
      <c r="I15" s="12"/>
      <c r="J15" s="12"/>
      <c r="K15" s="12"/>
      <c r="L15" s="12"/>
      <c r="M15" s="12"/>
      <c r="N15" s="12">
        <v>68500</v>
      </c>
      <c r="O15" s="12"/>
      <c r="P15" s="30">
        <f t="shared" ref="P15:P18" si="1">SUM(D15:O15)</f>
        <v>68500</v>
      </c>
    </row>
    <row r="16" spans="1:16384" x14ac:dyDescent="0.25">
      <c r="A16" s="2" t="s">
        <v>35</v>
      </c>
      <c r="B16" s="10"/>
      <c r="C16" s="1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200000</v>
      </c>
      <c r="C17" s="10">
        <v>0</v>
      </c>
      <c r="D17" s="12"/>
      <c r="E17" s="12">
        <v>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870000</v>
      </c>
      <c r="C18" s="9">
        <v>870000</v>
      </c>
      <c r="D18" s="12">
        <v>68612.13</v>
      </c>
      <c r="E18" s="12">
        <v>70841.990000000005</v>
      </c>
      <c r="F18" s="12">
        <v>73071.850000000006</v>
      </c>
      <c r="G18" s="12">
        <v>68723.600000000006</v>
      </c>
      <c r="H18" s="12">
        <v>79501.88</v>
      </c>
      <c r="I18" s="12">
        <v>74112.740000000005</v>
      </c>
      <c r="J18" s="12">
        <v>74112.740000000005</v>
      </c>
      <c r="K18" s="12">
        <v>74112.740000000005</v>
      </c>
      <c r="L18" s="12">
        <v>74112.740000000005</v>
      </c>
      <c r="M18" s="12">
        <v>72573.740000000005</v>
      </c>
      <c r="N18" s="12">
        <v>67184.600000000006</v>
      </c>
      <c r="O18" s="12">
        <v>64106.6</v>
      </c>
      <c r="P18" s="30">
        <f t="shared" si="1"/>
        <v>861067.35</v>
      </c>
    </row>
    <row r="19" spans="1:16" s="20" customFormat="1" x14ac:dyDescent="0.25">
      <c r="A19" s="16" t="s">
        <v>7</v>
      </c>
      <c r="B19" s="18">
        <f>+B20+B21+B22+B23+B24+B25+B26+B27+B28</f>
        <v>3257000</v>
      </c>
      <c r="C19" s="18">
        <f>+C20+C21+C22+C23+C24+C25+C26+C27+C28</f>
        <v>2424995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293384.99</v>
      </c>
      <c r="H19" s="21">
        <f t="shared" si="2"/>
        <v>5471.48</v>
      </c>
      <c r="I19" s="21">
        <f>SUM(I20:I28)</f>
        <v>147269.68</v>
      </c>
      <c r="J19" s="21">
        <f t="shared" si="2"/>
        <v>317508.40000000002</v>
      </c>
      <c r="K19" s="21">
        <f>SUM(K20:K28)</f>
        <v>136049.16</v>
      </c>
      <c r="L19" s="21">
        <f t="shared" si="2"/>
        <v>130287.24</v>
      </c>
      <c r="M19" s="21">
        <f t="shared" si="2"/>
        <v>120987.01</v>
      </c>
      <c r="N19" s="21">
        <f>SUM(N20:N28)</f>
        <v>63564.5</v>
      </c>
      <c r="O19" s="21">
        <f t="shared" si="2"/>
        <v>227471.39</v>
      </c>
      <c r="P19" s="21">
        <f>SUM(D19:O19)</f>
        <v>1441993.85</v>
      </c>
    </row>
    <row r="20" spans="1:16" x14ac:dyDescent="0.25">
      <c r="A20" s="2" t="s">
        <v>8</v>
      </c>
      <c r="B20" s="10">
        <v>1792000</v>
      </c>
      <c r="C20" s="10">
        <v>1792000</v>
      </c>
      <c r="D20" s="12"/>
      <c r="E20" s="12"/>
      <c r="F20" s="12"/>
      <c r="G20" s="12">
        <v>293384.99</v>
      </c>
      <c r="H20" s="12">
        <v>5471.48</v>
      </c>
      <c r="I20" s="12">
        <v>57708.54</v>
      </c>
      <c r="J20" s="12">
        <v>317508.40000000002</v>
      </c>
      <c r="K20" s="12">
        <v>136049.16</v>
      </c>
      <c r="L20" s="12">
        <v>130287.24</v>
      </c>
      <c r="M20" s="12">
        <v>120987.01</v>
      </c>
      <c r="N20" s="12">
        <v>13281.08</v>
      </c>
      <c r="O20" s="24">
        <v>227471.39</v>
      </c>
      <c r="P20" s="23">
        <f>SUM(D20:O20)</f>
        <v>1302149.29</v>
      </c>
    </row>
    <row r="21" spans="1:16" x14ac:dyDescent="0.25">
      <c r="A21" s="2" t="s">
        <v>9</v>
      </c>
      <c r="B21" s="10">
        <v>200000</v>
      </c>
      <c r="C21" s="10">
        <v>100000</v>
      </c>
      <c r="D21" s="12"/>
      <c r="E21" s="12"/>
      <c r="F21" s="12"/>
      <c r="G21" s="12"/>
      <c r="H21" s="12"/>
      <c r="I21" s="12">
        <v>35052.53</v>
      </c>
      <c r="J21" s="12"/>
      <c r="K21" s="12"/>
      <c r="L21" s="12"/>
      <c r="M21" s="12"/>
      <c r="N21" s="12"/>
      <c r="O21" s="24"/>
      <c r="P21" s="23">
        <f>SUM(D21:O21)</f>
        <v>35052.53</v>
      </c>
    </row>
    <row r="22" spans="1:16" x14ac:dyDescent="0.25">
      <c r="A22" s="2" t="s">
        <v>10</v>
      </c>
      <c r="B22" s="10">
        <v>50000</v>
      </c>
      <c r="C22" s="10">
        <v>105000</v>
      </c>
      <c r="D22" s="12"/>
      <c r="E22" s="12"/>
      <c r="F22" s="12"/>
      <c r="G22" s="12"/>
      <c r="H22" s="12"/>
      <c r="I22" s="12">
        <v>40200</v>
      </c>
      <c r="J22" s="12"/>
      <c r="K22" s="12"/>
      <c r="L22" s="12"/>
      <c r="M22" s="12"/>
      <c r="N22" s="12">
        <v>49600</v>
      </c>
      <c r="O22" s="24"/>
      <c r="P22" s="23">
        <f t="shared" ref="P22:P50" si="3">SUM(D22:O22)</f>
        <v>89800</v>
      </c>
    </row>
    <row r="23" spans="1:16" ht="18" customHeight="1" x14ac:dyDescent="0.25">
      <c r="A23" s="2" t="s">
        <v>11</v>
      </c>
      <c r="B23" s="10">
        <v>35000</v>
      </c>
      <c r="C23" s="10">
        <v>35000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>
        <v>30000</v>
      </c>
      <c r="C25" s="10">
        <v>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150000</v>
      </c>
      <c r="C26" s="11">
        <v>150000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900000</v>
      </c>
      <c r="C27" s="10">
        <v>242995</v>
      </c>
      <c r="D27" s="12"/>
      <c r="E27" s="12"/>
      <c r="F27" s="12"/>
      <c r="G27" s="12"/>
      <c r="H27" s="12"/>
      <c r="I27" s="12">
        <v>14308.61</v>
      </c>
      <c r="J27" s="12"/>
      <c r="K27" s="12"/>
      <c r="L27" s="12"/>
      <c r="M27" s="12"/>
      <c r="N27" s="12">
        <v>683.42</v>
      </c>
      <c r="O27" s="24"/>
      <c r="P27" s="23">
        <f t="shared" si="3"/>
        <v>14992.03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1051533</v>
      </c>
      <c r="C29" s="18">
        <f>+C30+C31+C32+C33+C34+C35+C36+C37+C38</f>
        <v>899531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40200</v>
      </c>
      <c r="I29" s="21">
        <f>SUM(I30:I38)</f>
        <v>26751.82</v>
      </c>
      <c r="J29" s="21">
        <f>SUM(J30:J38)</f>
        <v>15800</v>
      </c>
      <c r="K29" s="21">
        <f>SUM(K30:K38)</f>
        <v>22300</v>
      </c>
      <c r="L29" s="21">
        <f t="shared" si="4"/>
        <v>0</v>
      </c>
      <c r="M29" s="21">
        <f>SUM(M30:M38)</f>
        <v>16500</v>
      </c>
      <c r="N29" s="21">
        <f>SUM(N30:N38)</f>
        <v>82194.62</v>
      </c>
      <c r="O29" s="21">
        <f>SUM(O30:O38)</f>
        <v>200000</v>
      </c>
      <c r="P29" s="21">
        <f>SUM(D29:O29)</f>
        <v>403746.44</v>
      </c>
    </row>
    <row r="30" spans="1:16" x14ac:dyDescent="0.25">
      <c r="A30" s="2" t="s">
        <v>17</v>
      </c>
      <c r="B30" s="10">
        <v>83533</v>
      </c>
      <c r="C30" s="10">
        <v>83533</v>
      </c>
      <c r="D30" s="12"/>
      <c r="E30" s="12"/>
      <c r="F30" s="12"/>
      <c r="G30" s="12"/>
      <c r="H30" s="12"/>
      <c r="I30" s="12">
        <v>1220.76</v>
      </c>
      <c r="J30" s="12"/>
      <c r="K30" s="12"/>
      <c r="L30" s="12"/>
      <c r="M30" s="12"/>
      <c r="N30" s="12">
        <v>42492.18</v>
      </c>
      <c r="O30" s="24"/>
      <c r="P30" s="23">
        <f t="shared" si="3"/>
        <v>43712.94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/>
      <c r="C32" s="10">
        <v>5000</v>
      </c>
      <c r="D32" s="12"/>
      <c r="E32" s="12"/>
      <c r="F32" s="12"/>
      <c r="G32" s="12"/>
      <c r="H32" s="12"/>
      <c r="I32" s="12">
        <v>477.62</v>
      </c>
      <c r="J32" s="12"/>
      <c r="K32" s="12"/>
      <c r="L32" s="12"/>
      <c r="M32" s="12"/>
      <c r="N32" s="12"/>
      <c r="O32" s="24"/>
      <c r="P32" s="23">
        <f t="shared" si="3"/>
        <v>477.62</v>
      </c>
    </row>
    <row r="33" spans="1:16" x14ac:dyDescent="0.25">
      <c r="A33" s="2" t="s">
        <v>20</v>
      </c>
      <c r="B33" s="10"/>
      <c r="C33" s="10">
        <v>25000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>
        <v>12722.14</v>
      </c>
      <c r="O33" s="24"/>
      <c r="P33" s="23">
        <f t="shared" si="3"/>
        <v>12722.14</v>
      </c>
    </row>
    <row r="34" spans="1:16" x14ac:dyDescent="0.25">
      <c r="A34" s="2" t="s">
        <v>21</v>
      </c>
      <c r="B34" s="9"/>
      <c r="C34" s="9">
        <v>7500</v>
      </c>
      <c r="D34" s="12"/>
      <c r="E34" s="12"/>
      <c r="F34" s="12"/>
      <c r="G34" s="12"/>
      <c r="H34" s="12"/>
      <c r="I34" s="12">
        <v>1784.78</v>
      </c>
      <c r="J34" s="12"/>
      <c r="K34" s="12"/>
      <c r="L34" s="12"/>
      <c r="M34" s="12"/>
      <c r="N34" s="12">
        <v>430.93</v>
      </c>
      <c r="O34" s="24"/>
      <c r="P34" s="23">
        <f t="shared" si="3"/>
        <v>2215.71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768000</v>
      </c>
      <c r="C36" s="10">
        <v>570998</v>
      </c>
      <c r="D36" s="12"/>
      <c r="E36" s="12"/>
      <c r="F36" s="12"/>
      <c r="G36" s="12"/>
      <c r="H36" s="12">
        <v>40200</v>
      </c>
      <c r="I36" s="12">
        <v>22600</v>
      </c>
      <c r="J36" s="12">
        <v>15800</v>
      </c>
      <c r="K36" s="12">
        <v>22300</v>
      </c>
      <c r="L36" s="12"/>
      <c r="M36" s="12">
        <v>16500</v>
      </c>
      <c r="N36" s="12">
        <v>20400</v>
      </c>
      <c r="O36" s="24">
        <v>200000</v>
      </c>
      <c r="P36" s="23">
        <f t="shared" si="3"/>
        <v>337800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207500</v>
      </c>
      <c r="D38" s="12"/>
      <c r="E38" s="12"/>
      <c r="F38" s="12"/>
      <c r="G38" s="12"/>
      <c r="H38" s="12"/>
      <c r="I38" s="12">
        <v>668.66</v>
      </c>
      <c r="J38" s="12"/>
      <c r="K38" s="12"/>
      <c r="L38" s="12"/>
      <c r="M38" s="12"/>
      <c r="N38" s="12">
        <v>6149.37</v>
      </c>
      <c r="O38" s="24"/>
      <c r="P38" s="23">
        <f t="shared" si="3"/>
        <v>6818.03</v>
      </c>
    </row>
    <row r="39" spans="1:16" s="20" customFormat="1" x14ac:dyDescent="0.25">
      <c r="A39" s="16" t="s">
        <v>25</v>
      </c>
      <c r="B39" s="18">
        <f>SUM(B40:B40)</f>
        <v>7250000</v>
      </c>
      <c r="C39" s="19">
        <f>SUM(C40:C40)</f>
        <v>9352998</v>
      </c>
      <c r="D39" s="21">
        <f>SUM(D40:D44)</f>
        <v>450000</v>
      </c>
      <c r="E39" s="21">
        <f t="shared" ref="E39:O39" si="5">SUM(E40:E44)</f>
        <v>450000</v>
      </c>
      <c r="F39" s="21">
        <f>SUM(F40)</f>
        <v>450000</v>
      </c>
      <c r="G39" s="21">
        <f t="shared" si="5"/>
        <v>450000</v>
      </c>
      <c r="H39" s="21">
        <f t="shared" si="5"/>
        <v>450000</v>
      </c>
      <c r="I39" s="21">
        <f>SUM(I40:I40)</f>
        <v>550000</v>
      </c>
      <c r="J39" s="21">
        <f t="shared" si="5"/>
        <v>550000</v>
      </c>
      <c r="K39" s="21">
        <f t="shared" si="5"/>
        <v>550000</v>
      </c>
      <c r="L39" s="21">
        <f t="shared" si="5"/>
        <v>550000</v>
      </c>
      <c r="M39" s="21">
        <f t="shared" si="5"/>
        <v>550000</v>
      </c>
      <c r="N39" s="21">
        <f t="shared" si="5"/>
        <v>550000</v>
      </c>
      <c r="O39" s="21">
        <f t="shared" si="5"/>
        <v>3550000</v>
      </c>
      <c r="P39" s="21">
        <f>SUM(D39:O39)</f>
        <v>9100000</v>
      </c>
    </row>
    <row r="40" spans="1:16" x14ac:dyDescent="0.25">
      <c r="A40" s="2" t="s">
        <v>26</v>
      </c>
      <c r="B40" s="9">
        <v>7250000</v>
      </c>
      <c r="C40" s="9">
        <v>9352998</v>
      </c>
      <c r="D40" s="12">
        <v>450000</v>
      </c>
      <c r="E40" s="12">
        <v>450000</v>
      </c>
      <c r="F40" s="12">
        <v>450000</v>
      </c>
      <c r="G40" s="12">
        <v>450000</v>
      </c>
      <c r="H40" s="12">
        <v>450000</v>
      </c>
      <c r="I40" s="12">
        <v>550000</v>
      </c>
      <c r="J40" s="12">
        <v>550000</v>
      </c>
      <c r="K40" s="12">
        <v>550000</v>
      </c>
      <c r="L40" s="12">
        <v>550000</v>
      </c>
      <c r="M40" s="12">
        <v>550000</v>
      </c>
      <c r="N40" s="12">
        <v>550000</v>
      </c>
      <c r="O40" s="12">
        <v>3550000</v>
      </c>
      <c r="P40" s="25">
        <f t="shared" si="3"/>
        <v>9100000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17403408</v>
      </c>
      <c r="C56" s="8">
        <f>C13+C19++C29+C39</f>
        <v>19972399</v>
      </c>
      <c r="D56" s="22">
        <f>D13+D19+D29+D39+D41</f>
        <v>970095.01</v>
      </c>
      <c r="E56" s="22">
        <f>SUM(E14+E18+E40)</f>
        <v>986813.87</v>
      </c>
      <c r="F56" s="22">
        <f>F13+F19+F29+F39+F41+F51</f>
        <v>1020145.56</v>
      </c>
      <c r="G56" s="22">
        <f>G13+G19+G29+G39+G41+G51</f>
        <v>1263591.47</v>
      </c>
      <c r="H56" s="22">
        <f>H13+H19+H29+H39+H41+H51</f>
        <v>1096690.48</v>
      </c>
      <c r="I56" s="22">
        <f>I13+I19+I29+I39+I41+I51</f>
        <v>1284634.2399999998</v>
      </c>
      <c r="J56" s="22">
        <f>J13+J19+J29+J39+J41+J51</f>
        <v>1443921.1400000001</v>
      </c>
      <c r="K56" s="22">
        <f t="shared" ref="K56:O56" si="10">K13+K19+K29+K39+K41+K51</f>
        <v>1268961.8999999999</v>
      </c>
      <c r="L56" s="22">
        <f t="shared" si="10"/>
        <v>1240899.98</v>
      </c>
      <c r="M56" s="22">
        <f>M13+M19+M29+M39+M41+M51</f>
        <v>1236560.75</v>
      </c>
      <c r="N56" s="22">
        <f t="shared" si="10"/>
        <v>1751794.5699999998</v>
      </c>
      <c r="O56" s="22">
        <f t="shared" si="10"/>
        <v>4463060.87</v>
      </c>
      <c r="P56" s="22">
        <f>P13+P19+P29+P39+P41+P51</f>
        <v>18027169.84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2026-01-12T15:18:57Z</cp:lastPrinted>
  <dcterms:created xsi:type="dcterms:W3CDTF">2018-04-17T18:57:16Z</dcterms:created>
  <dcterms:modified xsi:type="dcterms:W3CDTF">2026-01-13T15:11:58Z</dcterms:modified>
</cp:coreProperties>
</file>