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1" i="2" l="1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E56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M29" i="2"/>
  <c r="N29" i="2"/>
  <c r="O29" i="2"/>
  <c r="E19" i="2"/>
  <c r="G19" i="2"/>
  <c r="H19" i="2"/>
  <c r="J19" i="2"/>
  <c r="L19" i="2"/>
  <c r="M19" i="2"/>
  <c r="N19" i="2"/>
  <c r="O19" i="2"/>
  <c r="E13" i="2"/>
  <c r="G13" i="2"/>
  <c r="H13" i="2"/>
  <c r="L13" i="2"/>
  <c r="M13" i="2"/>
  <c r="N13" i="2"/>
  <c r="O13" i="2"/>
  <c r="D29" i="2"/>
  <c r="D19" i="2"/>
  <c r="D13" i="2"/>
  <c r="B51" i="2"/>
  <c r="B39" i="2"/>
  <c r="P13" i="2" l="1"/>
  <c r="P19" i="2"/>
  <c r="P2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M56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<sst xmlns="http://schemas.openxmlformats.org/spreadsheetml/2006/main" count="1097" uniqueCount="75">
  <si>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</si>
  <si>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</si>
  <si>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</si>
  <si>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</si>
  <si>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</si>
  <si>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</si>
  <si>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</si>
  <si>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</si>
  <si>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</si>
  <si>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</si>
  <si>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</si>
  <si>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</si>
  <si>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</si>
  <si>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</si>
  <si>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</si>
  <si>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</si>
  <si>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</si>
  <si>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</si>
  <si>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</si>
  <si>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</si>
  <si>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</si>
  <si>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</si>
  <si>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</si>
  <si>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</si>
  <si>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</si>
  <si>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</si>
  <si>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</si>
  <si>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</si>
  <si>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</si>
  <si>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</si>
  <si>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</si>
  <si>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</si>
  <si>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</si>
  <si>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</si>
  <si>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</si>
  <si>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</si>
  <si>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</si>
  <si>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</si>
  <si>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</si>
  <si>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</si>
  <si>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</si>
  <si>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</si>
  <si>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</si>
  <si>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</si>
  <si>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</si>
  <si>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</si>
  <si>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</si>
  <si>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</si>
  <si>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</si>
  <si>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</si>
  <si>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</si>
  <si>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</si>
  <si>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</si>
  <si>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</si>
  <si>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</si>
  <si>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</si>
  <si>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</si>
  <si>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</si>
  <si>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</si>
  <si>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</si>
  <si>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</si>
  <si>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</si>
  <si>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</si>
  <si>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</si>
  <si>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</si>
  <si>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</si>
  <si>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</si>
  <si>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</si>
  <si>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</si>
  <si>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</si>
  <si>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</si>
  <si>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</si>
  <si>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 xml:space="preserve">                                  TECNICO CONTABLE</t>
  </si>
  <si>
    <t>Presupuesto    Aprobado</t>
  </si>
  <si>
    <t>DEL 1 AL 30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</si>
</sst>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164" fontId="1" fillId="0" borderId="1" xfId="1" applyFont="1" applyBorder="1" applyAlignment="1">
      <alignment horizontal="left" vertical="center" wrapText="1"/>
    </xf>
    <xf numFmtId="164" fontId="0" fillId="0" borderId="0" xfId="0" applyNumberFormat="1"/>
    <xf numFmtId="164" fontId="1" fillId="2" borderId="2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0" fillId="3" borderId="0" xfId="0" applyNumberFormat="1" applyFill="1" applyAlignment="1">
      <alignment vertical="center" wrapText="1"/>
    </xf>
    <xf numFmtId="164" fontId="0" fillId="3" borderId="0" xfId="0" applyNumberFormat="1" applyFill="1" applyAlignment="1">
      <alignment vertical="top" wrapText="1"/>
    </xf>
    <xf numFmtId="164" fontId="0" fillId="0" borderId="0" xfId="1" applyFont="1"/>
    <xf numFmtId="0" fontId="5" fillId="0" borderId="0" xfId="0" applyFont="1" applyAlignment="1">
      <alignment horizontal="center"/>
    </xf>
    <xf numFmtId="164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164" fontId="1" fillId="5" borderId="0" xfId="1" applyFont="1" applyFill="1" applyAlignment="1">
      <alignment vertical="center" wrapText="1"/>
    </xf>
    <xf numFmtId="164" fontId="1" fillId="5" borderId="0" xfId="0" applyNumberFormat="1" applyFont="1" applyFill="1" applyAlignment="1">
      <alignment vertical="center" wrapText="1"/>
    </xf>
    <xf numFmtId="164" fontId="1" fillId="5" borderId="0" xfId="0" applyNumberFormat="1" applyFont="1" applyFill="1"/>
    <xf numFmtId="0" fontId="1" fillId="0" borderId="0" xfId="0" applyFont="1"/>
    <xf numFmtId="164" fontId="1" fillId="5" borderId="0" xfId="1" applyFont="1" applyFill="1"/>
    <xf numFmtId="164" fontId="1" fillId="4" borderId="0" xfId="1" applyFont="1" applyFill="1"/>
    <xf numFmtId="164" fontId="1" fillId="0" borderId="0" xfId="1" applyFont="1" applyFill="1"/>
    <xf numFmtId="164" fontId="0" fillId="0" borderId="0" xfId="1" applyFont="1" applyFill="1"/>
    <xf numFmtId="164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vertical="center"/>
    </xf>
    <xf numFmtId="164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2</xdr:row>
      <xdr:rowOff>95251</xdr:rowOff>
    </xdr:from>
    <xdr:to>
      <xdr:col>7</xdr:col>
      <xdr:colOff>133351</xdr:colOff>
      <xdr:row>6</xdr:row>
      <xdr:rowOff>76731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96126" y="476251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C1" activePane="topRight" state="frozen"/>
      <selection pane="topRight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9.85546875" customWidth="1"/>
    <col min="14" max="15" width="11.5703125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73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5844875</v>
      </c>
      <c r="C13" s="17">
        <f>+C14+C15+C16+C17+C18</f>
        <v>7444875</v>
      </c>
      <c r="D13" s="21">
        <f>SUM(D14:D18)</f>
        <v>520095.01</v>
      </c>
      <c r="E13" s="21">
        <f t="shared" ref="E13:O13" si="0">SUM(E14:E18)</f>
        <v>536813.87</v>
      </c>
      <c r="F13" s="21">
        <f>SUM(F14:F18)</f>
        <v>570145.56000000006</v>
      </c>
      <c r="G13" s="21">
        <f t="shared" si="0"/>
        <v>520206.48</v>
      </c>
      <c r="H13" s="21">
        <f t="shared" si="0"/>
        <v>601019</v>
      </c>
      <c r="I13" s="21">
        <f>SUM(I14:I18)</f>
        <v>560612.74</v>
      </c>
      <c r="J13" s="21">
        <f>SUM(J14:J18)</f>
        <v>560612.74</v>
      </c>
      <c r="K13" s="21">
        <f>SUM(K14:K18)</f>
        <v>560612.74</v>
      </c>
      <c r="L13" s="21">
        <f t="shared" si="0"/>
        <v>560612.74</v>
      </c>
      <c r="M13" s="21">
        <f t="shared" si="0"/>
        <v>0</v>
      </c>
      <c r="N13" s="21">
        <f t="shared" si="0"/>
        <v>0</v>
      </c>
      <c r="O13" s="21">
        <f t="shared" si="0"/>
        <v>0</v>
      </c>
      <c r="P13" s="21">
        <f>SUM(D13:O13)</f>
        <v>4990730.8800000008</v>
      </c>
    </row>
    <row r="14" spans="1:16384" x14ac:dyDescent="0.25">
      <c r="A14" s="2" t="s">
        <v>3</v>
      </c>
      <c r="B14" s="10">
        <v>4374875</v>
      </c>
      <c r="C14" s="10">
        <v>6324875</v>
      </c>
      <c r="D14" s="12">
        <v>451482.88</v>
      </c>
      <c r="E14" s="12">
        <v>465971.88</v>
      </c>
      <c r="F14" s="12">
        <v>497073.71</v>
      </c>
      <c r="G14" s="12">
        <v>451482.88</v>
      </c>
      <c r="H14" s="12">
        <v>521517.12</v>
      </c>
      <c r="I14" s="12">
        <v>486500</v>
      </c>
      <c r="J14" s="12">
        <v>486500</v>
      </c>
      <c r="K14" s="12">
        <v>486500</v>
      </c>
      <c r="L14" s="12">
        <v>486500</v>
      </c>
      <c r="M14" s="12"/>
      <c r="N14" s="12"/>
      <c r="O14" s="12"/>
      <c r="P14" s="30">
        <f>SUM(D14:O14)</f>
        <v>4333528.4700000007</v>
      </c>
    </row>
    <row r="15" spans="1:16384" x14ac:dyDescent="0.25">
      <c r="A15" s="2" t="s">
        <v>4</v>
      </c>
      <c r="B15" s="10">
        <v>400000</v>
      </c>
      <c r="C15" s="10">
        <v>250000</v>
      </c>
      <c r="D15" s="12"/>
      <c r="E15" s="12">
        <v>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/>
      <c r="C16" s="1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200000</v>
      </c>
      <c r="C17" s="10">
        <v>0</v>
      </c>
      <c r="D17" s="12"/>
      <c r="E17" s="12">
        <v>0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870000</v>
      </c>
      <c r="C18" s="9">
        <v>870000</v>
      </c>
      <c r="D18" s="12">
        <v>68612.13</v>
      </c>
      <c r="E18" s="12">
        <v>70841.990000000005</v>
      </c>
      <c r="F18" s="12">
        <v>73071.850000000006</v>
      </c>
      <c r="G18" s="12">
        <v>68723.600000000006</v>
      </c>
      <c r="H18" s="12">
        <v>79501.88</v>
      </c>
      <c r="I18" s="12">
        <v>74112.740000000005</v>
      </c>
      <c r="J18" s="12">
        <v>74112.740000000005</v>
      </c>
      <c r="K18" s="12">
        <v>74112.740000000005</v>
      </c>
      <c r="L18" s="12">
        <v>74112.740000000005</v>
      </c>
      <c r="M18" s="12"/>
      <c r="N18" s="12"/>
      <c r="O18" s="12"/>
      <c r="P18" s="30">
        <f t="shared" si="1"/>
        <v>657202.41</v>
      </c>
    </row>
    <row r="19" spans="1:16" s="20" customFormat="1" x14ac:dyDescent="0.25">
      <c r="A19" s="16" t="s">
        <v>7</v>
      </c>
      <c r="B19" s="18">
        <f>+B20+B21+B22+B23+B24+B25+B26+B27+B28</f>
        <v>3257000</v>
      </c>
      <c r="C19" s="18">
        <f>+C20+C21+C22+C23+C24+C25+C26+C27+C28</f>
        <v>2837000</v>
      </c>
      <c r="D19" s="21">
        <f>SUM(D20:D24)</f>
        <v>0</v>
      </c>
      <c r="E19" s="21">
        <f t="shared" ref="E19:O19" si="2">SUM(E20:E24)</f>
        <v>0</v>
      </c>
      <c r="F19" s="21">
        <f>SUM(F20:F28)</f>
        <v>0</v>
      </c>
      <c r="G19" s="21">
        <f t="shared" si="2"/>
        <v>293384.99</v>
      </c>
      <c r="H19" s="21">
        <f t="shared" si="2"/>
        <v>5471.48</v>
      </c>
      <c r="I19" s="21">
        <f>SUM(I20:I28)</f>
        <v>147269.68</v>
      </c>
      <c r="J19" s="21">
        <f t="shared" si="2"/>
        <v>317508.40000000002</v>
      </c>
      <c r="K19" s="21">
        <f>SUM(K20:K28)</f>
        <v>136049.16</v>
      </c>
      <c r="L19" s="21">
        <f t="shared" si="2"/>
        <v>130287.24</v>
      </c>
      <c r="M19" s="21">
        <f t="shared" si="2"/>
        <v>0</v>
      </c>
      <c r="N19" s="21">
        <f t="shared" si="2"/>
        <v>0</v>
      </c>
      <c r="O19" s="21">
        <f t="shared" si="2"/>
        <v>0</v>
      </c>
      <c r="P19" s="21">
        <f>SUM(D19:O19)</f>
        <v>1029970.9500000001</v>
      </c>
    </row>
    <row r="20" spans="1:16" x14ac:dyDescent="0.25">
      <c r="A20" s="2" t="s">
        <v>8</v>
      </c>
      <c r="B20" s="10">
        <v>1792000</v>
      </c>
      <c r="C20" s="10">
        <v>1792000</v>
      </c>
      <c r="D20" s="12"/>
      <c r="E20" s="12"/>
      <c r="F20" s="12"/>
      <c r="G20" s="12">
        <v>293384.99</v>
      </c>
      <c r="H20" s="12">
        <v>5471.48</v>
      </c>
      <c r="I20" s="12">
        <v>57708.54</v>
      </c>
      <c r="J20" s="12">
        <v>317508.40000000002</v>
      </c>
      <c r="K20" s="12">
        <v>136049.16</v>
      </c>
      <c r="L20" s="12">
        <v>130287.24</v>
      </c>
      <c r="M20" s="12"/>
      <c r="N20" s="12"/>
      <c r="O20" s="24"/>
      <c r="P20" s="23">
        <f>SUM(D20:O20)</f>
        <v>940409.80999999994</v>
      </c>
    </row>
    <row r="21" spans="1:16" x14ac:dyDescent="0.25">
      <c r="A21" s="2" t="s">
        <v>9</v>
      </c>
      <c r="B21" s="10">
        <v>200000</v>
      </c>
      <c r="C21" s="10">
        <v>100000</v>
      </c>
      <c r="D21" s="12"/>
      <c r="E21" s="12"/>
      <c r="F21" s="12"/>
      <c r="G21" s="12"/>
      <c r="H21" s="12"/>
      <c r="I21" s="12">
        <v>35052.53</v>
      </c>
      <c r="J21" s="12"/>
      <c r="K21" s="12"/>
      <c r="L21" s="12"/>
      <c r="M21" s="12"/>
      <c r="N21" s="12"/>
      <c r="O21" s="24"/>
      <c r="P21" s="23">
        <f>SUM(D21:O21)</f>
        <v>35052.53</v>
      </c>
    </row>
    <row r="22" spans="1:16" x14ac:dyDescent="0.25">
      <c r="A22" s="2" t="s">
        <v>10</v>
      </c>
      <c r="B22" s="10">
        <v>50000</v>
      </c>
      <c r="C22" s="10">
        <v>50000</v>
      </c>
      <c r="D22" s="12"/>
      <c r="E22" s="12"/>
      <c r="F22" s="12"/>
      <c r="G22" s="12"/>
      <c r="H22" s="12"/>
      <c r="I22" s="12">
        <v>40200</v>
      </c>
      <c r="J22" s="12"/>
      <c r="K22" s="12"/>
      <c r="L22" s="12"/>
      <c r="M22" s="12"/>
      <c r="N22" s="12"/>
      <c r="O22" s="24"/>
      <c r="P22" s="23">
        <f t="shared" ref="P22:P50" si="3">SUM(D22:O22)</f>
        <v>40200</v>
      </c>
    </row>
    <row r="23" spans="1:16" ht="18" customHeight="1" x14ac:dyDescent="0.25">
      <c r="A23" s="2" t="s">
        <v>11</v>
      </c>
      <c r="B23" s="10">
        <v>35000</v>
      </c>
      <c r="C23" s="10">
        <v>35000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>
        <v>30000</v>
      </c>
      <c r="C25" s="10">
        <v>30000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150000</v>
      </c>
      <c r="C26" s="11">
        <v>150000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900000</v>
      </c>
      <c r="C27" s="10">
        <v>580000</v>
      </c>
      <c r="D27" s="12"/>
      <c r="E27" s="12"/>
      <c r="F27" s="12"/>
      <c r="G27" s="12"/>
      <c r="H27" s="12"/>
      <c r="I27" s="12">
        <v>14308.61</v>
      </c>
      <c r="J27" s="12"/>
      <c r="K27" s="12"/>
      <c r="L27" s="12"/>
      <c r="M27" s="12"/>
      <c r="N27" s="12"/>
      <c r="O27" s="24"/>
      <c r="P27" s="23">
        <f t="shared" si="3"/>
        <v>14308.61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1051533</v>
      </c>
      <c r="C29" s="18">
        <f>+C30+C31+C32+C33+C34+C35+C36+C37+C38</f>
        <v>874531</v>
      </c>
      <c r="D29" s="21">
        <f>SUM(D30:D34)</f>
        <v>0</v>
      </c>
      <c r="E29" s="21">
        <f t="shared" ref="E29:O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40200</v>
      </c>
      <c r="I29" s="21">
        <f>SUM(I30:I38)</f>
        <v>26751.82</v>
      </c>
      <c r="J29" s="21">
        <f>SUM(J30:J38)</f>
        <v>15800</v>
      </c>
      <c r="K29" s="21">
        <f>SUM(K30:K38)</f>
        <v>22300</v>
      </c>
      <c r="L29" s="21">
        <f t="shared" si="4"/>
        <v>0</v>
      </c>
      <c r="M29" s="21">
        <f t="shared" si="4"/>
        <v>0</v>
      </c>
      <c r="N29" s="21">
        <f t="shared" si="4"/>
        <v>0</v>
      </c>
      <c r="O29" s="21">
        <f t="shared" si="4"/>
        <v>0</v>
      </c>
      <c r="P29" s="21">
        <f>SUM(D29:O29)</f>
        <v>105051.82</v>
      </c>
    </row>
    <row r="30" spans="1:16" x14ac:dyDescent="0.25">
      <c r="A30" s="2" t="s">
        <v>17</v>
      </c>
      <c r="B30" s="10">
        <v>83533</v>
      </c>
      <c r="C30" s="10">
        <v>83533</v>
      </c>
      <c r="D30" s="12"/>
      <c r="E30" s="12"/>
      <c r="F30" s="12"/>
      <c r="G30" s="12"/>
      <c r="H30" s="12"/>
      <c r="I30" s="12">
        <v>1220.76</v>
      </c>
      <c r="J30" s="12"/>
      <c r="K30" s="12"/>
      <c r="L30" s="12"/>
      <c r="M30" s="12"/>
      <c r="N30" s="12"/>
      <c r="O30" s="24"/>
      <c r="P30" s="23">
        <f t="shared" si="3"/>
        <v>1220.76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/>
      <c r="C32" s="10">
        <v>5000</v>
      </c>
      <c r="D32" s="12"/>
      <c r="E32" s="12"/>
      <c r="F32" s="12"/>
      <c r="G32" s="12"/>
      <c r="H32" s="12"/>
      <c r="I32" s="12">
        <v>477.62</v>
      </c>
      <c r="J32" s="12"/>
      <c r="K32" s="12"/>
      <c r="L32" s="12"/>
      <c r="M32" s="12"/>
      <c r="N32" s="12"/>
      <c r="O32" s="24"/>
      <c r="P32" s="23">
        <f t="shared" si="3"/>
        <v>477.62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/>
      <c r="C34" s="9">
        <v>7500</v>
      </c>
      <c r="D34" s="12"/>
      <c r="E34" s="12"/>
      <c r="F34" s="12"/>
      <c r="G34" s="12"/>
      <c r="H34" s="12"/>
      <c r="I34" s="12">
        <v>1784.78</v>
      </c>
      <c r="J34" s="12"/>
      <c r="K34" s="12"/>
      <c r="L34" s="12"/>
      <c r="M34" s="12"/>
      <c r="N34" s="12"/>
      <c r="O34" s="24"/>
      <c r="P34" s="23">
        <f t="shared" si="3"/>
        <v>1784.78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768000</v>
      </c>
      <c r="C36" s="10">
        <v>570998</v>
      </c>
      <c r="D36" s="12"/>
      <c r="E36" s="12"/>
      <c r="F36" s="12"/>
      <c r="G36" s="12"/>
      <c r="H36" s="12">
        <v>40200</v>
      </c>
      <c r="I36" s="12">
        <v>22600</v>
      </c>
      <c r="J36" s="12">
        <v>15800</v>
      </c>
      <c r="K36" s="12">
        <v>22300</v>
      </c>
      <c r="L36" s="12"/>
      <c r="M36" s="12"/>
      <c r="N36" s="12"/>
      <c r="O36" s="24"/>
      <c r="P36" s="23">
        <f t="shared" si="3"/>
        <v>100900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207500</v>
      </c>
      <c r="D38" s="12"/>
      <c r="E38" s="12"/>
      <c r="F38" s="12"/>
      <c r="G38" s="12"/>
      <c r="H38" s="12"/>
      <c r="I38" s="12">
        <v>668.66</v>
      </c>
      <c r="J38" s="12"/>
      <c r="K38" s="12"/>
      <c r="L38" s="12"/>
      <c r="M38" s="12"/>
      <c r="N38" s="12"/>
      <c r="O38" s="24"/>
      <c r="P38" s="23">
        <f t="shared" si="3"/>
        <v>668.66</v>
      </c>
    </row>
    <row r="39" spans="1:16" s="20" customFormat="1" x14ac:dyDescent="0.25">
      <c r="A39" s="16" t="s">
        <v>25</v>
      </c>
      <c r="B39" s="18">
        <f>SUM(B40:B40)</f>
        <v>7250000</v>
      </c>
      <c r="C39" s="19">
        <f>SUM(C40:C40)</f>
        <v>6352998</v>
      </c>
      <c r="D39" s="21">
        <f>SUM(D40:D44)</f>
        <v>450000</v>
      </c>
      <c r="E39" s="21">
        <f t="shared" ref="E39:O39" si="5">SUM(E40:E44)</f>
        <v>450000</v>
      </c>
      <c r="F39" s="21">
        <f>SUM(F40)</f>
        <v>450000</v>
      </c>
      <c r="G39" s="21">
        <f t="shared" si="5"/>
        <v>450000</v>
      </c>
      <c r="H39" s="21">
        <f t="shared" si="5"/>
        <v>450000</v>
      </c>
      <c r="I39" s="21">
        <f>SUM(I40:I40)</f>
        <v>550000</v>
      </c>
      <c r="J39" s="21">
        <f t="shared" si="5"/>
        <v>550000</v>
      </c>
      <c r="K39" s="21">
        <f t="shared" si="5"/>
        <v>550000</v>
      </c>
      <c r="L39" s="21">
        <f t="shared" si="5"/>
        <v>550000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4450000</v>
      </c>
    </row>
    <row r="40" spans="1:16" x14ac:dyDescent="0.25">
      <c r="A40" s="2" t="s">
        <v>26</v>
      </c>
      <c r="B40" s="9">
        <v>7250000</v>
      </c>
      <c r="C40" s="9">
        <v>6352998</v>
      </c>
      <c r="D40" s="12">
        <v>450000</v>
      </c>
      <c r="E40" s="12">
        <v>450000</v>
      </c>
      <c r="F40" s="12">
        <v>450000</v>
      </c>
      <c r="G40" s="12">
        <v>450000</v>
      </c>
      <c r="H40" s="12">
        <v>450000</v>
      </c>
      <c r="I40" s="12">
        <v>550000</v>
      </c>
      <c r="J40" s="12">
        <v>550000</v>
      </c>
      <c r="K40" s="12">
        <v>550000</v>
      </c>
      <c r="L40" s="12">
        <v>550000</v>
      </c>
      <c r="M40" s="12"/>
      <c r="N40" s="12"/>
      <c r="O40" s="12"/>
      <c r="P40" s="25">
        <f t="shared" si="3"/>
        <v>4450000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17403408</v>
      </c>
      <c r="C56" s="8">
        <f>C13+C19++C29+C39</f>
        <v>17509404</v>
      </c>
      <c r="D56" s="22">
        <f>D13+D19+D29+D39+D41</f>
        <v>970095.01</v>
      </c>
      <c r="E56" s="22">
        <f>SUM(E14+E18+E40)</f>
        <v>986813.87</v>
      </c>
      <c r="F56" s="22">
        <f>F13+F19+F29+F39+F41+F51</f>
        <v>1020145.56</v>
      </c>
      <c r="G56" s="22">
        <f>G13+G19+G29+G39+G41+G51</f>
        <v>1263591.47</v>
      </c>
      <c r="H56" s="22">
        <f>H13+H19+H29+H39+H41+H51</f>
        <v>1096690.48</v>
      </c>
      <c r="I56" s="22">
        <f>I13+I19+I29+I39+I41+I51</f>
        <v>1284634.2399999998</v>
      </c>
      <c r="J56" s="22">
        <f>J13+J19+J29+J39+J41+J51</f>
        <v>1443921.1400000001</v>
      </c>
      <c r="K56" s="22">
        <f t="shared" ref="K56:O56" si="10">K13+K19+K29+K39+K41+K51</f>
        <v>1268961.8999999999</v>
      </c>
      <c r="L56" s="22">
        <f t="shared" si="10"/>
        <v>1240899.98</v>
      </c>
      <c r="M56" s="22">
        <f t="shared" si="10"/>
        <v>0</v>
      </c>
      <c r="N56" s="22">
        <f t="shared" si="10"/>
        <v>0</v>
      </c>
      <c r="O56" s="22">
        <f t="shared" si="10"/>
        <v>0</v>
      </c>
      <c r="P56" s="22">
        <f>P13+P19+P29+P39+P41+P51</f>
        <v>10575753.650000002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72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5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User</cp:lastModifiedBy>
  <cp:lastPrinted>2025-10-01T18:19:57Z</cp:lastPrinted>
  <dcterms:created xsi:type="dcterms:W3CDTF">2018-04-17T18:57:16Z</dcterms:created>
  <dcterms:modified xsi:type="dcterms:W3CDTF">2025-10-02T22:20:59Z</dcterms:modified>
</cp:coreProperties>
</file>